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Kipinä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<sst xmlns="http://schemas.openxmlformats.org/spreadsheetml/2006/main" count="76" uniqueCount="67">
  <si>
    <t>Henri Väyrynen</t>
  </si>
  <si>
    <t>SM-kisat</t>
  </si>
  <si>
    <t>Arvokisat</t>
  </si>
  <si>
    <t>Luokkatulos</t>
  </si>
  <si>
    <t>Pm-kisat</t>
  </si>
  <si>
    <t>Yhteensä</t>
  </si>
  <si>
    <t>Pertti Huovinen</t>
  </si>
  <si>
    <t>Eero Väyrynen</t>
  </si>
  <si>
    <t>Juho Seppänen</t>
  </si>
  <si>
    <t>Seppo Viirret</t>
  </si>
  <si>
    <t>1.</t>
  </si>
  <si>
    <t>3.</t>
  </si>
  <si>
    <t>14.</t>
  </si>
  <si>
    <t>YHTEENSÄ</t>
  </si>
  <si>
    <t>s.</t>
  </si>
  <si>
    <t>13.</t>
  </si>
  <si>
    <t>5.</t>
  </si>
  <si>
    <t>8.</t>
  </si>
  <si>
    <t>Krista Tirkkonen</t>
  </si>
  <si>
    <t>Maiju Ylitalo</t>
  </si>
  <si>
    <t>Lisenssi</t>
  </si>
  <si>
    <t>Jonna Juntunen</t>
  </si>
  <si>
    <t>Saara Rönkkö</t>
  </si>
  <si>
    <t>15.</t>
  </si>
  <si>
    <t>21.</t>
  </si>
  <si>
    <t>Annika Haverinen</t>
  </si>
  <si>
    <t>Mari Heinonen</t>
  </si>
  <si>
    <t>KAJAANIN KIPINÄ</t>
  </si>
  <si>
    <t>6.</t>
  </si>
  <si>
    <t>Emma Karjalainen</t>
  </si>
  <si>
    <t>Tytti Kaikkonen</t>
  </si>
  <si>
    <t>Tero Viiru</t>
  </si>
  <si>
    <t>Kunto Viiru</t>
  </si>
  <si>
    <t>Karri Hentilä</t>
  </si>
  <si>
    <t>Vesa Palos</t>
  </si>
  <si>
    <t>10.</t>
  </si>
  <si>
    <t>Seppo Hirvonen</t>
  </si>
  <si>
    <t>Veera Leinonen</t>
  </si>
  <si>
    <t>Vile Lehtinen</t>
  </si>
  <si>
    <t>Henna Hakala</t>
  </si>
  <si>
    <t>22.</t>
  </si>
  <si>
    <t>24.</t>
  </si>
  <si>
    <t>26.</t>
  </si>
  <si>
    <t>Kalevan malja</t>
  </si>
  <si>
    <t>Ei lisenssiä</t>
  </si>
  <si>
    <t>Petri Heikkinen</t>
  </si>
  <si>
    <t>Yht.</t>
  </si>
  <si>
    <t>SEURALUOKITTELUPISTEIDEN KERÄÄJÄT 2014</t>
  </si>
  <si>
    <t>Jari Haverinen</t>
  </si>
  <si>
    <t>Saku Kostet</t>
  </si>
  <si>
    <t>Wäinö Wacklin</t>
  </si>
  <si>
    <t>Suvi Kemppainen</t>
  </si>
  <si>
    <t>Aleksi Mäkinen</t>
  </si>
  <si>
    <t>Venla Reponen</t>
  </si>
  <si>
    <t>Rebekka Nilsson</t>
  </si>
  <si>
    <t>2.</t>
  </si>
  <si>
    <t>4.</t>
  </si>
  <si>
    <t>9.</t>
  </si>
  <si>
    <t>11.</t>
  </si>
  <si>
    <t>16.</t>
  </si>
  <si>
    <t>23.</t>
  </si>
  <si>
    <t>25.</t>
  </si>
  <si>
    <t>27.</t>
  </si>
  <si>
    <t>30…142</t>
  </si>
  <si>
    <t>Muut 113 (lisenssit)</t>
  </si>
  <si>
    <t>Viivi Lääti</t>
  </si>
  <si>
    <t>56.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</si>
</sst>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_-* #,##0.000\ _€_-;\-* #,##0.000\ _€_-;_-* &quot;-&quot;??\ _€_-;_-@_-"/>
    <numFmt numFmtId="170" formatCode="0.0000000"/>
    <numFmt numFmtId="171" formatCode="0.00000000"/>
    <numFmt numFmtId="172" formatCode="_-* #,##0.0\ _€_-;\-* #,##0.0\ _€_-;_-* &quot;-&quot;??\ _€_-;_-@_-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K5" sqref="K5:L9"/>
    </sheetView>
  </sheetViews>
  <sheetFormatPr defaultColWidth="9.140625" defaultRowHeight="12.75"/>
  <cols>
    <col min="1" max="1" width="5.00390625" style="0" customWidth="1"/>
    <col min="2" max="2" width="18.421875" style="0" customWidth="1"/>
    <col min="3" max="3" width="5.140625" style="0" customWidth="1"/>
    <col min="4" max="5" width="8.140625" style="0" customWidth="1"/>
    <col min="6" max="6" width="10.28125" style="0" customWidth="1"/>
    <col min="7" max="7" width="8.421875" style="0" customWidth="1"/>
    <col min="8" max="8" width="7.57421875" style="0" customWidth="1"/>
    <col min="9" max="9" width="9.140625" style="0" customWidth="1"/>
    <col min="10" max="10" width="6.8515625" style="0" customWidth="1"/>
  </cols>
  <sheetData>
    <row r="1" spans="2:5" ht="15.75">
      <c r="B1" s="6" t="s">
        <v>47</v>
      </c>
      <c r="C1" s="12"/>
      <c r="D1" s="12"/>
      <c r="E1" s="12"/>
    </row>
    <row r="2" ht="12.75">
      <c r="B2" s="5"/>
    </row>
    <row r="3" spans="1:2" ht="15.75">
      <c r="A3" s="8" t="s">
        <v>66</v>
      </c>
      <c r="B3" s="6" t="s">
        <v>27</v>
      </c>
    </row>
    <row r="4" spans="3:9" ht="12.75">
      <c r="C4" t="s">
        <v>14</v>
      </c>
      <c r="D4" t="s">
        <v>1</v>
      </c>
      <c r="E4" t="s">
        <v>2</v>
      </c>
      <c r="F4" t="s">
        <v>3</v>
      </c>
      <c r="G4" t="s">
        <v>4</v>
      </c>
      <c r="H4" t="s">
        <v>20</v>
      </c>
      <c r="I4" t="s">
        <v>5</v>
      </c>
    </row>
    <row r="5" spans="1:12" ht="12.75">
      <c r="A5" s="4" t="s">
        <v>10</v>
      </c>
      <c r="B5" t="s">
        <v>0</v>
      </c>
      <c r="C5">
        <v>91</v>
      </c>
      <c r="D5">
        <v>5</v>
      </c>
      <c r="E5">
        <v>10</v>
      </c>
      <c r="F5" s="3">
        <v>5</v>
      </c>
      <c r="G5" s="2">
        <v>0.5</v>
      </c>
      <c r="H5" s="1">
        <f>0.25</f>
        <v>0.25</v>
      </c>
      <c r="I5" s="7">
        <f aca="true" t="shared" si="0" ref="I5:I33">SUM(D5:H5)</f>
        <v>20.75</v>
      </c>
      <c r="K5" s="2"/>
      <c r="L5" s="14"/>
    </row>
    <row r="6" spans="1:12" ht="12.75">
      <c r="A6" s="4" t="s">
        <v>55</v>
      </c>
      <c r="B6" t="s">
        <v>8</v>
      </c>
      <c r="C6">
        <v>92</v>
      </c>
      <c r="D6">
        <v>9</v>
      </c>
      <c r="F6" s="3">
        <v>4</v>
      </c>
      <c r="G6" s="2">
        <v>1</v>
      </c>
      <c r="H6">
        <v>0.25</v>
      </c>
      <c r="I6" s="7">
        <f t="shared" si="0"/>
        <v>14.25</v>
      </c>
      <c r="L6" s="14"/>
    </row>
    <row r="7" spans="1:12" ht="12.75">
      <c r="A7" s="4" t="s">
        <v>11</v>
      </c>
      <c r="B7" s="8" t="s">
        <v>51</v>
      </c>
      <c r="C7">
        <v>98</v>
      </c>
      <c r="D7">
        <v>1</v>
      </c>
      <c r="F7" s="3">
        <v>3</v>
      </c>
      <c r="G7" s="2">
        <f>5*0.5+0.5/4</f>
        <v>2.625</v>
      </c>
      <c r="H7">
        <v>0.25</v>
      </c>
      <c r="I7" s="7">
        <f t="shared" si="0"/>
        <v>6.875</v>
      </c>
      <c r="L7" s="14"/>
    </row>
    <row r="8" spans="1:12" ht="12.75">
      <c r="A8" s="4" t="s">
        <v>56</v>
      </c>
      <c r="B8" s="8" t="s">
        <v>25</v>
      </c>
      <c r="C8">
        <v>99</v>
      </c>
      <c r="D8">
        <v>3.5</v>
      </c>
      <c r="F8" s="3">
        <f>3/4+2/4</f>
        <v>1.25</v>
      </c>
      <c r="G8" s="2">
        <f>2*0.5/4</f>
        <v>0.25</v>
      </c>
      <c r="H8">
        <v>0.25</v>
      </c>
      <c r="I8" s="7">
        <f t="shared" si="0"/>
        <v>5.25</v>
      </c>
      <c r="J8" s="8"/>
      <c r="L8" s="14"/>
    </row>
    <row r="9" spans="1:12" ht="12.75">
      <c r="A9" s="4" t="s">
        <v>16</v>
      </c>
      <c r="B9" t="s">
        <v>19</v>
      </c>
      <c r="C9">
        <v>95</v>
      </c>
      <c r="F9" s="3">
        <f>3+3/4</f>
        <v>3.75</v>
      </c>
      <c r="G9" s="2">
        <f>2*0.5+0.5/4</f>
        <v>1.125</v>
      </c>
      <c r="H9">
        <v>0.25</v>
      </c>
      <c r="I9" s="7">
        <f t="shared" si="0"/>
        <v>5.125</v>
      </c>
      <c r="L9" s="14"/>
    </row>
    <row r="10" spans="1:10" ht="12.75">
      <c r="A10" s="4" t="s">
        <v>28</v>
      </c>
      <c r="B10" s="8" t="s">
        <v>65</v>
      </c>
      <c r="C10">
        <v>97</v>
      </c>
      <c r="F10" s="3">
        <f>1+3/4+2/4</f>
        <v>2.25</v>
      </c>
      <c r="G10" s="2">
        <f>4*0.5+2*0.5/4</f>
        <v>2.25</v>
      </c>
      <c r="H10">
        <v>0.25</v>
      </c>
      <c r="I10" s="7">
        <f t="shared" si="0"/>
        <v>4.75</v>
      </c>
      <c r="J10" s="8"/>
    </row>
    <row r="11" spans="1:9" ht="12.75">
      <c r="A11" s="4" t="s">
        <v>28</v>
      </c>
      <c r="B11" s="8" t="s">
        <v>34</v>
      </c>
      <c r="C11">
        <v>98</v>
      </c>
      <c r="F11" s="3">
        <v>1</v>
      </c>
      <c r="G11" s="13">
        <f>7*0.5</f>
        <v>3.5</v>
      </c>
      <c r="H11">
        <v>0.25</v>
      </c>
      <c r="I11" s="7">
        <f t="shared" si="0"/>
        <v>4.75</v>
      </c>
    </row>
    <row r="12" spans="1:9" ht="12.75">
      <c r="A12" s="4" t="s">
        <v>17</v>
      </c>
      <c r="B12" t="s">
        <v>22</v>
      </c>
      <c r="C12">
        <v>95</v>
      </c>
      <c r="F12" s="3">
        <f>1+3/4</f>
        <v>1.75</v>
      </c>
      <c r="G12" s="2">
        <f>4*0.5+0.5/4</f>
        <v>2.125</v>
      </c>
      <c r="H12">
        <v>0.25</v>
      </c>
      <c r="I12" s="7">
        <f t="shared" si="0"/>
        <v>4.125</v>
      </c>
    </row>
    <row r="13" spans="1:9" ht="12.75">
      <c r="A13" s="4" t="s">
        <v>57</v>
      </c>
      <c r="B13" s="8" t="s">
        <v>50</v>
      </c>
      <c r="C13">
        <v>98</v>
      </c>
      <c r="F13" s="3">
        <v>1</v>
      </c>
      <c r="G13" s="2">
        <f>5*0.5+0.5/4</f>
        <v>2.625</v>
      </c>
      <c r="H13">
        <v>0.25</v>
      </c>
      <c r="I13" s="7">
        <f t="shared" si="0"/>
        <v>3.875</v>
      </c>
    </row>
    <row r="14" spans="1:9" ht="12.75">
      <c r="A14" s="4" t="s">
        <v>35</v>
      </c>
      <c r="B14" s="8" t="s">
        <v>49</v>
      </c>
      <c r="C14">
        <v>79</v>
      </c>
      <c r="F14" s="3">
        <f>3</f>
        <v>3</v>
      </c>
      <c r="G14" s="2">
        <v>0.5</v>
      </c>
      <c r="H14">
        <v>0.25</v>
      </c>
      <c r="I14" s="7">
        <f t="shared" si="0"/>
        <v>3.75</v>
      </c>
    </row>
    <row r="15" spans="1:9" ht="12.75">
      <c r="A15" s="4" t="s">
        <v>58</v>
      </c>
      <c r="B15" t="s">
        <v>18</v>
      </c>
      <c r="C15">
        <v>95</v>
      </c>
      <c r="F15" s="3">
        <f>2+3/4</f>
        <v>2.75</v>
      </c>
      <c r="G15" s="2">
        <f>0.5+0.5/4</f>
        <v>0.625</v>
      </c>
      <c r="H15">
        <v>0.25</v>
      </c>
      <c r="I15" s="7">
        <f t="shared" si="0"/>
        <v>3.625</v>
      </c>
    </row>
    <row r="16" spans="1:9" ht="12.75">
      <c r="A16" s="4" t="s">
        <v>58</v>
      </c>
      <c r="B16" t="s">
        <v>7</v>
      </c>
      <c r="C16">
        <v>47</v>
      </c>
      <c r="F16" s="3"/>
      <c r="G16" s="2">
        <f>6*0.5+3*0.5/4</f>
        <v>3.375</v>
      </c>
      <c r="H16">
        <v>0.25</v>
      </c>
      <c r="I16" s="7">
        <f t="shared" si="0"/>
        <v>3.625</v>
      </c>
    </row>
    <row r="17" spans="1:9" ht="12.75">
      <c r="A17" s="4" t="s">
        <v>15</v>
      </c>
      <c r="B17" t="s">
        <v>36</v>
      </c>
      <c r="C17">
        <v>83</v>
      </c>
      <c r="F17" s="3">
        <v>3</v>
      </c>
      <c r="G17" s="2">
        <v>0</v>
      </c>
      <c r="H17">
        <v>0.25</v>
      </c>
      <c r="I17" s="7">
        <f t="shared" si="0"/>
        <v>3.25</v>
      </c>
    </row>
    <row r="18" spans="1:9" ht="12.75">
      <c r="A18" s="4" t="s">
        <v>12</v>
      </c>
      <c r="B18" t="s">
        <v>9</v>
      </c>
      <c r="C18">
        <v>46</v>
      </c>
      <c r="F18" s="3"/>
      <c r="G18" s="2">
        <f>4*0.5+3*0.5/4</f>
        <v>2.375</v>
      </c>
      <c r="H18">
        <v>0.25</v>
      </c>
      <c r="I18" s="7">
        <f t="shared" si="0"/>
        <v>2.625</v>
      </c>
    </row>
    <row r="19" spans="1:9" ht="12.75">
      <c r="A19" s="4" t="s">
        <v>23</v>
      </c>
      <c r="B19" s="8" t="s">
        <v>33</v>
      </c>
      <c r="C19">
        <v>87</v>
      </c>
      <c r="F19" s="3"/>
      <c r="G19" s="2">
        <f>4*0.5+0.5/4</f>
        <v>2.125</v>
      </c>
      <c r="H19">
        <v>0.25</v>
      </c>
      <c r="I19" s="7">
        <f t="shared" si="0"/>
        <v>2.375</v>
      </c>
    </row>
    <row r="20" spans="1:9" ht="12.75">
      <c r="A20" s="4" t="s">
        <v>59</v>
      </c>
      <c r="B20" s="8" t="s">
        <v>38</v>
      </c>
      <c r="C20">
        <v>65</v>
      </c>
      <c r="F20" s="3">
        <v>1</v>
      </c>
      <c r="G20" s="13">
        <v>0.5</v>
      </c>
      <c r="H20">
        <v>0.25</v>
      </c>
      <c r="I20" s="7">
        <f t="shared" si="0"/>
        <v>1.75</v>
      </c>
    </row>
    <row r="21" spans="1:9" ht="12.75">
      <c r="A21" s="4" t="s">
        <v>59</v>
      </c>
      <c r="B21" t="s">
        <v>6</v>
      </c>
      <c r="C21">
        <v>83</v>
      </c>
      <c r="F21" s="3">
        <v>1</v>
      </c>
      <c r="G21" s="2">
        <f>0.5</f>
        <v>0.5</v>
      </c>
      <c r="H21">
        <v>0.25</v>
      </c>
      <c r="I21" s="7">
        <f t="shared" si="0"/>
        <v>1.75</v>
      </c>
    </row>
    <row r="22" spans="1:9" ht="12.75">
      <c r="A22" s="4" t="s">
        <v>59</v>
      </c>
      <c r="B22" t="s">
        <v>26</v>
      </c>
      <c r="C22" s="10">
        <v>0</v>
      </c>
      <c r="F22" s="3">
        <f>3/4+2/4</f>
        <v>1.25</v>
      </c>
      <c r="G22" s="2">
        <f>2*0.5/4</f>
        <v>0.25</v>
      </c>
      <c r="H22">
        <v>0.25</v>
      </c>
      <c r="I22" s="7">
        <f t="shared" si="0"/>
        <v>1.75</v>
      </c>
    </row>
    <row r="23" spans="1:9" ht="12.75">
      <c r="A23" s="4" t="s">
        <v>59</v>
      </c>
      <c r="B23" s="8" t="s">
        <v>29</v>
      </c>
      <c r="C23">
        <v>99</v>
      </c>
      <c r="F23" s="3">
        <f>3/4+2/4</f>
        <v>1.25</v>
      </c>
      <c r="G23" s="2">
        <f>2*0.5/4</f>
        <v>0.25</v>
      </c>
      <c r="H23">
        <v>0.25</v>
      </c>
      <c r="I23" s="7">
        <f t="shared" si="0"/>
        <v>1.75</v>
      </c>
    </row>
    <row r="24" spans="1:9" ht="12.75">
      <c r="A24" s="4" t="s">
        <v>59</v>
      </c>
      <c r="B24" s="8" t="s">
        <v>37</v>
      </c>
      <c r="C24">
        <v>96</v>
      </c>
      <c r="F24" s="3">
        <v>1</v>
      </c>
      <c r="G24" s="2">
        <v>0.5</v>
      </c>
      <c r="H24">
        <v>0.25</v>
      </c>
      <c r="I24" s="7">
        <f t="shared" si="0"/>
        <v>1.75</v>
      </c>
    </row>
    <row r="25" spans="1:9" ht="12.75">
      <c r="A25" s="4" t="s">
        <v>24</v>
      </c>
      <c r="B25" s="8" t="s">
        <v>52</v>
      </c>
      <c r="C25">
        <v>97</v>
      </c>
      <c r="F25" s="3"/>
      <c r="G25" s="2">
        <f>2*0.5+0.5/4</f>
        <v>1.125</v>
      </c>
      <c r="H25">
        <v>0.25</v>
      </c>
      <c r="I25" s="7">
        <f t="shared" si="0"/>
        <v>1.375</v>
      </c>
    </row>
    <row r="26" spans="1:9" ht="12.75">
      <c r="A26" s="4" t="s">
        <v>40</v>
      </c>
      <c r="B26" s="8" t="s">
        <v>30</v>
      </c>
      <c r="C26">
        <v>99</v>
      </c>
      <c r="F26" s="3">
        <f>3/4</f>
        <v>0.75</v>
      </c>
      <c r="G26" s="2">
        <f>2*0.5/4</f>
        <v>0.25</v>
      </c>
      <c r="H26">
        <v>0.25</v>
      </c>
      <c r="I26" s="7">
        <f t="shared" si="0"/>
        <v>1.25</v>
      </c>
    </row>
    <row r="27" spans="1:9" ht="12.75">
      <c r="A27" s="4" t="s">
        <v>60</v>
      </c>
      <c r="B27" s="8" t="s">
        <v>31</v>
      </c>
      <c r="C27">
        <v>70</v>
      </c>
      <c r="F27" s="3"/>
      <c r="G27" s="13">
        <f>1*0.5+3*0.5/4</f>
        <v>0.875</v>
      </c>
      <c r="H27">
        <v>0.25</v>
      </c>
      <c r="I27" s="7">
        <f t="shared" si="0"/>
        <v>1.125</v>
      </c>
    </row>
    <row r="28" spans="1:9" ht="12.75">
      <c r="A28" s="4" t="s">
        <v>41</v>
      </c>
      <c r="B28" s="8" t="s">
        <v>32</v>
      </c>
      <c r="C28">
        <v>42</v>
      </c>
      <c r="F28" s="3"/>
      <c r="G28" s="2">
        <f>0.5+0.5/4</f>
        <v>0.625</v>
      </c>
      <c r="H28">
        <v>0.25</v>
      </c>
      <c r="I28" s="7">
        <f t="shared" si="0"/>
        <v>0.875</v>
      </c>
    </row>
    <row r="29" spans="1:9" ht="12.75">
      <c r="A29" s="4" t="s">
        <v>61</v>
      </c>
      <c r="B29" t="s">
        <v>21</v>
      </c>
      <c r="C29">
        <v>95</v>
      </c>
      <c r="F29" s="3"/>
      <c r="G29" s="2">
        <f>0.5</f>
        <v>0.5</v>
      </c>
      <c r="H29">
        <v>0.25</v>
      </c>
      <c r="I29" s="7">
        <f t="shared" si="0"/>
        <v>0.75</v>
      </c>
    </row>
    <row r="30" spans="1:9" ht="12.75">
      <c r="A30" s="4" t="s">
        <v>42</v>
      </c>
      <c r="B30" s="8" t="s">
        <v>48</v>
      </c>
      <c r="C30">
        <v>72</v>
      </c>
      <c r="F30" s="3"/>
      <c r="G30" s="2">
        <f>3*0.5/4</f>
        <v>0.375</v>
      </c>
      <c r="H30">
        <v>0.25</v>
      </c>
      <c r="I30" s="7">
        <f t="shared" si="0"/>
        <v>0.625</v>
      </c>
    </row>
    <row r="31" spans="1:9" ht="12.75">
      <c r="A31" s="4" t="s">
        <v>62</v>
      </c>
      <c r="B31" s="8" t="s">
        <v>53</v>
      </c>
      <c r="C31">
        <v>0</v>
      </c>
      <c r="F31" s="3"/>
      <c r="G31" s="2">
        <f>2*0.5/4</f>
        <v>0.25</v>
      </c>
      <c r="H31">
        <v>0.25</v>
      </c>
      <c r="I31" s="7">
        <f t="shared" si="0"/>
        <v>0.5</v>
      </c>
    </row>
    <row r="32" spans="1:9" ht="12.75">
      <c r="A32" s="4" t="s">
        <v>62</v>
      </c>
      <c r="B32" s="8" t="s">
        <v>54</v>
      </c>
      <c r="C32">
        <v>1</v>
      </c>
      <c r="F32" s="3"/>
      <c r="G32" s="2">
        <f>2*0.5/4</f>
        <v>0.25</v>
      </c>
      <c r="H32">
        <v>0.25</v>
      </c>
      <c r="I32" s="7">
        <f t="shared" si="0"/>
        <v>0.5</v>
      </c>
    </row>
    <row r="33" spans="1:9" ht="12.75">
      <c r="A33" s="4" t="s">
        <v>62</v>
      </c>
      <c r="B33" s="8" t="s">
        <v>39</v>
      </c>
      <c r="C33">
        <v>99</v>
      </c>
      <c r="F33" s="3"/>
      <c r="G33" s="2">
        <f>2*0.5/4</f>
        <v>0.25</v>
      </c>
      <c r="H33">
        <v>0.25</v>
      </c>
      <c r="I33" s="7">
        <f t="shared" si="0"/>
        <v>0.5</v>
      </c>
    </row>
    <row r="34" spans="1:9" ht="12.75">
      <c r="A34" s="4"/>
      <c r="B34" s="8"/>
      <c r="F34" s="3"/>
      <c r="G34" s="2"/>
      <c r="I34" s="7"/>
    </row>
    <row r="35" spans="2:9" ht="12.75">
      <c r="B35" s="5" t="s">
        <v>13</v>
      </c>
      <c r="D35">
        <f>SUM(D5:D33)</f>
        <v>18.5</v>
      </c>
      <c r="E35">
        <f>SUM(E5:E14)</f>
        <v>10</v>
      </c>
      <c r="F35" s="3">
        <f>SUM(F5:F33)</f>
        <v>38</v>
      </c>
      <c r="G35" s="2">
        <f>SUM(G5:G33)</f>
        <v>31.5</v>
      </c>
      <c r="H35" s="3">
        <f>SUM(H5:H33)</f>
        <v>7.25</v>
      </c>
      <c r="I35" s="2">
        <f>SUM(I5:I33)</f>
        <v>105.25</v>
      </c>
    </row>
    <row r="36" spans="2:9" ht="12.75">
      <c r="B36" s="5" t="s">
        <v>43</v>
      </c>
      <c r="D36">
        <f>SUM(D5:D7)</f>
        <v>15</v>
      </c>
      <c r="F36" s="3"/>
      <c r="G36" s="2"/>
      <c r="H36" s="3"/>
      <c r="I36" s="2"/>
    </row>
    <row r="37" spans="1:9" ht="12.75">
      <c r="A37" s="11" t="s">
        <v>63</v>
      </c>
      <c r="B37" s="8" t="s">
        <v>64</v>
      </c>
      <c r="D37">
        <v>0</v>
      </c>
      <c r="E37">
        <v>0</v>
      </c>
      <c r="F37">
        <v>0</v>
      </c>
      <c r="G37">
        <v>0</v>
      </c>
      <c r="H37">
        <f>113*0.25</f>
        <v>28.25</v>
      </c>
      <c r="I37" s="5">
        <f>SUM(H37)</f>
        <v>28.25</v>
      </c>
    </row>
    <row r="38" spans="9:10" ht="12.75">
      <c r="I38" s="7"/>
      <c r="J38" s="7"/>
    </row>
    <row r="39" spans="2:10" ht="15.75">
      <c r="B39" s="6" t="s">
        <v>13</v>
      </c>
      <c r="C39" s="6"/>
      <c r="D39" s="6">
        <f>SUM(D35,D37)</f>
        <v>18.5</v>
      </c>
      <c r="E39" s="6">
        <f>SUM(E35,E37)</f>
        <v>10</v>
      </c>
      <c r="F39" s="6">
        <f>SUM(F35,F37)</f>
        <v>38</v>
      </c>
      <c r="G39" s="9">
        <f>SUM(G35,G37)</f>
        <v>31.5</v>
      </c>
      <c r="H39" s="9">
        <f>SUM(H35,H37)</f>
        <v>35.5</v>
      </c>
      <c r="I39" s="9">
        <f>SUM(D39:H39)</f>
        <v>133.5</v>
      </c>
      <c r="J39" s="5"/>
    </row>
    <row r="41" ht="12.75">
      <c r="B41" t="s">
        <v>44</v>
      </c>
    </row>
    <row r="42" spans="2:9" ht="12.75">
      <c r="B42" t="s">
        <v>45</v>
      </c>
      <c r="F42">
        <v>3</v>
      </c>
      <c r="G42">
        <v>0</v>
      </c>
      <c r="H42">
        <v>0</v>
      </c>
      <c r="I42">
        <f>SUM(F42:H42)</f>
        <v>3</v>
      </c>
    </row>
    <row r="44" spans="2:9" ht="12.75">
      <c r="B44" t="s">
        <v>46</v>
      </c>
      <c r="F44">
        <f>SUM(F42:F43)</f>
        <v>3</v>
      </c>
      <c r="G44">
        <f>SUM(G42:G43)</f>
        <v>0</v>
      </c>
      <c r="H44">
        <f>SUM(H42:H43)</f>
        <v>0</v>
      </c>
      <c r="I44">
        <f>SUM(I42:I43)</f>
        <v>3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EerVay</dc:creator>
  <cp:keywords/>
  <dc:description/>
  <cp:lastModifiedBy>Eero</cp:lastModifiedBy>
  <cp:lastPrinted>2014-11-26T13:01:27Z</cp:lastPrinted>
  <dcterms:created xsi:type="dcterms:W3CDTF">2007-09-25T08:02:59Z</dcterms:created>
  <dcterms:modified xsi:type="dcterms:W3CDTF">2014-12-02T09:07:05Z</dcterms:modified>
  <cp:category/>
  <cp:version/>
  <cp:contentType/>
  <cp:contentStatus/>
</cp:coreProperties>
</file>